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90" windowWidth="19320" windowHeight="7950" activeTab="0"/>
  </bookViews>
  <sheets>
    <sheet name="03" sheetId="1" r:id="rId1"/>
  </sheets>
  <definedNames/>
  <calcPr fullCalcOnLoad="1"/>
</workbook>
</file>

<file path=xl/sharedStrings.xml><?xml version="1.0" encoding="utf-8"?>
<sst xmlns="http://schemas.openxmlformats.org/spreadsheetml/2006/main" count="65" uniqueCount="60">
  <si>
    <t>Консолидированный бюджет</t>
  </si>
  <si>
    <t>Исполнение</t>
  </si>
  <si>
    <t>% исполнения</t>
  </si>
  <si>
    <t>тыс. рублей</t>
  </si>
  <si>
    <t>Налог на доходы физических лиц</t>
  </si>
  <si>
    <t>Акцизы по подакцизным  товарам (продукции), производимым на территории РФ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</si>
  <si>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</si>
  <si>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</si>
  <si>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поступления, всего</t>
  </si>
  <si>
    <t>I. Доходы</t>
  </si>
  <si>
    <t>II. 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</si>
  <si>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</si>
  <si>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</si>
  <si>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</si>
  <si>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</si>
  <si>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</si>
  <si>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</si>
  <si>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</si>
  <si>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</si>
  <si>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 xml:space="preserve">Здравоохранение 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</si>
  <si>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</si>
  <si>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</si>
  <si>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</si>
  <si>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</t>
  </si>
  <si>
    <t>ИТОГО РАСХОДОВ</t>
  </si>
  <si>
    <t>Наименование долгового обязательства</t>
  </si>
  <si>
    <t>Государственные ценные бумаги</t>
  </si>
  <si>
    <t>Кредиты кредитных организаций</t>
  </si>
  <si>
    <t>Государственные гарантии</t>
  </si>
  <si>
    <t>ИТОГО</t>
  </si>
  <si>
    <t>Налоговые доходы</t>
  </si>
  <si>
    <t>Налог на совокупный доход</t>
  </si>
  <si>
    <t>Иные налоговые доходы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</si>
  <si>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</si>
  <si>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</si>
  <si>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</si>
  <si>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Прочие неналоговые доходы</t>
  </si>
  <si>
    <t>прочие безвозмездные поступления</t>
  </si>
  <si>
    <t>Налоги на имущество</t>
  </si>
  <si>
    <t xml:space="preserve">в том числе: </t>
  </si>
  <si>
    <t>ИТОГО ДОХОДОВ</t>
  </si>
  <si>
    <t xml:space="preserve">  -Налог на имущество организаций</t>
  </si>
  <si>
    <t>-дотации</t>
  </si>
  <si>
    <t xml:space="preserve">-субсидии </t>
  </si>
  <si>
    <t>-субвенции</t>
  </si>
  <si>
    <t>-иные межбюджетные трансферты</t>
  </si>
  <si>
    <t>-</t>
  </si>
  <si>
    <t xml:space="preserve"> возврат остатков субсидий, субвенций и иных межбюджетных трансфертов, имеющих целевое назначение, прошлых лет</t>
  </si>
  <si>
    <t xml:space="preserve"> -Земельный налог</t>
  </si>
  <si>
    <t xml:space="preserve">  -Налог на имущество физических лиц</t>
  </si>
  <si>
    <t>Бюджет МО "Кошехабльский район"</t>
  </si>
  <si>
    <t>III. Сведения о муниципальном долге МО "Кошехабльский район"</t>
  </si>
  <si>
    <r>
      <t xml:space="preserve">в том числе </t>
    </r>
    <r>
      <rPr>
        <i/>
        <sz val="11"/>
        <color indexed="8"/>
        <rFont val="Arial"/>
        <family val="2"/>
      </rPr>
      <t>из республиканского бюджета:</t>
    </r>
  </si>
  <si>
    <t>Информация об исполнении консолидированного бюджета муниципального образования "Кошехабльский район"</t>
  </si>
  <si>
    <t>Сумма</t>
  </si>
  <si>
    <t>Бюджетные кредиты, предоставленные из республиканского бюджета РА</t>
  </si>
  <si>
    <t>Охрана окружающей среды</t>
  </si>
  <si>
    <t>Доходы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</si>
  <si>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r>
      <t xml:space="preserve">Утвержденный бюджет </t>
    </r>
    <r>
      <rPr>
        <sz val="11"/>
        <color indexed="10"/>
        <rFont val="Arial"/>
        <family val="2"/>
      </rPr>
      <t>на 2022 год</t>
    </r>
  </si>
  <si>
    <t>на 01.05.2022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</si>
</sst>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1"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10"/>
      <name val="Arial"/>
      <family val="2"/>
    </font>
    <font>
      <b/>
      <sz val="13"/>
      <color indexed="10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sz val="14"/>
      <color indexed="10"/>
      <name val="Arial"/>
      <family val="2"/>
    </font>
    <font>
      <b/>
      <sz val="14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>
        <color indexed="63"/>
      </top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Fill="1" applyBorder="1" applyAlignment="1">
      <alignment wrapText="1"/>
    </xf>
    <xf numFmtId="172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2" fillId="0" borderId="0" xfId="0" applyFont="1" applyFill="1" applyBorder="1" applyAlignment="1">
      <alignment vertical="center" wrapText="1"/>
    </xf>
    <xf numFmtId="172" fontId="2" fillId="24" borderId="0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172" fontId="6" fillId="0" borderId="10" xfId="0" applyNumberFormat="1" applyFont="1" applyBorder="1" applyAlignment="1">
      <alignment vertical="center" wrapText="1"/>
    </xf>
    <xf numFmtId="172" fontId="6" fillId="24" borderId="11" xfId="0" applyNumberFormat="1" applyFont="1" applyFill="1" applyBorder="1" applyAlignment="1">
      <alignment horizontal="right" vertical="center"/>
    </xf>
    <xf numFmtId="172" fontId="6" fillId="24" borderId="10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vertical="center" wrapText="1"/>
    </xf>
    <xf numFmtId="172" fontId="3" fillId="24" borderId="11" xfId="0" applyNumberFormat="1" applyFont="1" applyFill="1" applyBorder="1" applyAlignment="1">
      <alignment horizontal="right" vertical="center"/>
    </xf>
    <xf numFmtId="172" fontId="3" fillId="24" borderId="12" xfId="0" applyNumberFormat="1" applyFont="1" applyFill="1" applyBorder="1" applyAlignment="1">
      <alignment horizontal="right" vertical="center"/>
    </xf>
    <xf numFmtId="172" fontId="3" fillId="24" borderId="10" xfId="0" applyNumberFormat="1" applyFont="1" applyFill="1" applyBorder="1" applyAlignment="1">
      <alignment horizontal="right" vertical="center"/>
    </xf>
    <xf numFmtId="172" fontId="3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72" fontId="3" fillId="24" borderId="13" xfId="0" applyNumberFormat="1" applyFont="1" applyFill="1" applyBorder="1" applyAlignment="1">
      <alignment horizontal="right" vertical="center"/>
    </xf>
    <xf numFmtId="172" fontId="3" fillId="24" borderId="0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vertical="center" wrapText="1"/>
    </xf>
    <xf numFmtId="172" fontId="3" fillId="0" borderId="14" xfId="0" applyNumberFormat="1" applyFont="1" applyBorder="1" applyAlignment="1">
      <alignment vertical="center"/>
    </xf>
    <xf numFmtId="0" fontId="6" fillId="0" borderId="15" xfId="0" applyFont="1" applyFill="1" applyBorder="1" applyAlignment="1">
      <alignment horizontal="center" vertical="center" wrapText="1"/>
    </xf>
    <xf numFmtId="172" fontId="6" fillId="0" borderId="15" xfId="0" applyNumberFormat="1" applyFont="1" applyBorder="1" applyAlignment="1">
      <alignment vertical="center"/>
    </xf>
    <xf numFmtId="172" fontId="6" fillId="24" borderId="15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vertical="center" wrapText="1"/>
    </xf>
    <xf numFmtId="172" fontId="3" fillId="24" borderId="16" xfId="0" applyNumberFormat="1" applyFont="1" applyFill="1" applyBorder="1" applyAlignment="1">
      <alignment horizontal="right" vertical="center"/>
    </xf>
    <xf numFmtId="172" fontId="3" fillId="24" borderId="17" xfId="0" applyNumberFormat="1" applyFont="1" applyFill="1" applyBorder="1" applyAlignment="1">
      <alignment horizontal="right" vertical="center"/>
    </xf>
    <xf numFmtId="172" fontId="3" fillId="24" borderId="15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vertical="center" wrapText="1"/>
    </xf>
    <xf numFmtId="172" fontId="6" fillId="24" borderId="16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49" fontId="3" fillId="0" borderId="10" xfId="0" applyNumberFormat="1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4" fontId="3" fillId="24" borderId="13" xfId="0" applyNumberFormat="1" applyFont="1" applyFill="1" applyBorder="1" applyAlignment="1">
      <alignment horizontal="right" vertical="center"/>
    </xf>
    <xf numFmtId="172" fontId="3" fillId="0" borderId="18" xfId="0" applyNumberFormat="1" applyFont="1" applyBorder="1" applyAlignment="1">
      <alignment vertical="center"/>
    </xf>
    <xf numFmtId="0" fontId="9" fillId="0" borderId="19" xfId="0" applyFont="1" applyFill="1" applyBorder="1" applyAlignment="1">
      <alignment vertical="center" wrapText="1"/>
    </xf>
    <xf numFmtId="172" fontId="10" fillId="0" borderId="20" xfId="0" applyNumberFormat="1" applyFont="1" applyBorder="1" applyAlignment="1">
      <alignment vertical="center"/>
    </xf>
    <xf numFmtId="172" fontId="10" fillId="0" borderId="21" xfId="0" applyNumberFormat="1" applyFont="1" applyBorder="1" applyAlignment="1">
      <alignment vertical="center"/>
    </xf>
    <xf numFmtId="0" fontId="3" fillId="0" borderId="18" xfId="0" applyFont="1" applyBorder="1" applyAlignment="1">
      <alignment vertical="center" wrapText="1"/>
    </xf>
    <xf numFmtId="172" fontId="3" fillId="24" borderId="22" xfId="0" applyNumberFormat="1" applyFont="1" applyFill="1" applyBorder="1" applyAlignment="1">
      <alignment horizontal="right" vertical="center"/>
    </xf>
    <xf numFmtId="172" fontId="3" fillId="24" borderId="18" xfId="0" applyNumberFormat="1" applyFont="1" applyFill="1" applyBorder="1" applyAlignment="1">
      <alignment horizontal="right" vertical="center"/>
    </xf>
    <xf numFmtId="172" fontId="10" fillId="24" borderId="20" xfId="0" applyNumberFormat="1" applyFont="1" applyFill="1" applyBorder="1" applyAlignment="1">
      <alignment horizontal="right" vertical="center"/>
    </xf>
    <xf numFmtId="172" fontId="10" fillId="24" borderId="2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2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right" vertical="center"/>
    </xf>
    <xf numFmtId="172" fontId="3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4" fontId="10" fillId="0" borderId="10" xfId="0" applyNumberFormat="1" applyFont="1" applyBorder="1" applyAlignment="1">
      <alignment horizontal="right" vertical="center"/>
    </xf>
    <xf numFmtId="0" fontId="9" fillId="0" borderId="23" xfId="0" applyFont="1" applyBorder="1" applyAlignment="1">
      <alignment vertical="center" wrapText="1"/>
    </xf>
    <xf numFmtId="0" fontId="11" fillId="0" borderId="24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1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vertical="center" wrapText="1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 wrapText="1"/>
    </xf>
    <xf numFmtId="0" fontId="3" fillId="0" borderId="29" xfId="0" applyFont="1" applyBorder="1" applyAlignment="1">
      <alignment vertical="center"/>
    </xf>
    <xf numFmtId="0" fontId="3" fillId="0" borderId="23" xfId="0" applyFont="1" applyBorder="1" applyAlignment="1">
      <alignment vertical="center" wrapText="1"/>
    </xf>
    <xf numFmtId="0" fontId="3" fillId="0" borderId="24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vertical="top"/>
    </xf>
    <xf numFmtId="0" fontId="12" fillId="0" borderId="23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24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zoomScale="120" zoomScaleNormal="120" zoomScalePageLayoutView="0" workbookViewId="0" topLeftCell="A1">
      <selection activeCell="C3" sqref="C3"/>
    </sheetView>
  </sheetViews>
  <sheetFormatPr defaultColWidth="9.140625" defaultRowHeight="15"/>
  <cols>
    <col min="1" max="1" width="45.421875" style="0" customWidth="1"/>
    <col min="2" max="2" width="17.421875" style="0" customWidth="1"/>
    <col min="3" max="3" width="16.00390625" style="0" customWidth="1"/>
    <col min="4" max="4" width="11.00390625" style="0" customWidth="1"/>
    <col min="5" max="5" width="16.00390625" style="0" customWidth="1"/>
    <col min="6" max="6" width="15.57421875" style="0" customWidth="1"/>
    <col min="7" max="7" width="12.140625" style="0" customWidth="1"/>
    <col min="9" max="9" width="10.28125" style="0" bestFit="1" customWidth="1"/>
  </cols>
  <sheetData>
    <row r="1" spans="1:8" ht="15" customHeight="1">
      <c r="A1" s="7" t="s">
        <v>53</v>
      </c>
      <c r="B1" s="4"/>
      <c r="C1" s="4"/>
      <c r="D1" s="4"/>
      <c r="E1" s="5"/>
      <c r="F1" s="5"/>
      <c r="G1" s="5"/>
      <c r="H1" s="6"/>
    </row>
    <row r="2" spans="1:7" ht="15" customHeight="1">
      <c r="A2" s="3"/>
      <c r="B2" s="8" t="s">
        <v>59</v>
      </c>
      <c r="C2" s="3"/>
      <c r="D2" s="3"/>
      <c r="E2" s="68"/>
      <c r="F2" s="68"/>
      <c r="G2" s="68"/>
    </row>
    <row r="3" spans="1:7" ht="15" customHeight="1">
      <c r="A3" s="3"/>
      <c r="B3" s="3"/>
      <c r="C3" s="3"/>
      <c r="D3" s="3"/>
      <c r="E3" s="68"/>
      <c r="F3" s="68"/>
      <c r="G3" s="68"/>
    </row>
    <row r="4" spans="1:7" ht="15" customHeight="1">
      <c r="A4" s="3"/>
      <c r="B4" s="3"/>
      <c r="C4" s="3"/>
      <c r="D4" s="3"/>
      <c r="E4" s="3"/>
      <c r="F4" s="3"/>
      <c r="G4" s="3" t="s">
        <v>3</v>
      </c>
    </row>
    <row r="5" spans="1:7" ht="14.25">
      <c r="A5" s="70"/>
      <c r="B5" s="69" t="s">
        <v>0</v>
      </c>
      <c r="C5" s="69"/>
      <c r="D5" s="69"/>
      <c r="E5" s="69" t="s">
        <v>50</v>
      </c>
      <c r="F5" s="69"/>
      <c r="G5" s="69"/>
    </row>
    <row r="6" spans="1:7" ht="48.75" customHeight="1">
      <c r="A6" s="70"/>
      <c r="B6" s="55" t="s">
        <v>58</v>
      </c>
      <c r="C6" s="55" t="s">
        <v>1</v>
      </c>
      <c r="D6" s="56" t="s">
        <v>2</v>
      </c>
      <c r="E6" s="55" t="s">
        <v>58</v>
      </c>
      <c r="F6" s="55" t="s">
        <v>1</v>
      </c>
      <c r="G6" s="56" t="s">
        <v>2</v>
      </c>
    </row>
    <row r="7" spans="1:7" ht="18">
      <c r="A7" s="71" t="s">
        <v>9</v>
      </c>
      <c r="B7" s="72"/>
      <c r="C7" s="72"/>
      <c r="D7" s="72"/>
      <c r="E7" s="72"/>
      <c r="F7" s="72"/>
      <c r="G7" s="73"/>
    </row>
    <row r="8" spans="1:7" ht="14.25">
      <c r="A8" s="13" t="s">
        <v>30</v>
      </c>
      <c r="B8" s="14">
        <f>B9+B10+B11+B12+B17</f>
        <v>160974.5</v>
      </c>
      <c r="C8" s="14">
        <f>C9+C10+C11+C12+C17</f>
        <v>59186.5</v>
      </c>
      <c r="D8" s="15">
        <f>C8/B8*100</f>
        <v>36.76762468589745</v>
      </c>
      <c r="E8" s="14">
        <f>E9+E10+E11+E12+E17</f>
        <v>95183.7</v>
      </c>
      <c r="F8" s="14">
        <f>F9+F10+F11+F12+F17</f>
        <v>38214.8</v>
      </c>
      <c r="G8" s="16">
        <f>F8/E8*100</f>
        <v>40.148470799096906</v>
      </c>
    </row>
    <row r="9" spans="1:7" ht="14.25">
      <c r="A9" s="17" t="s">
        <v>4</v>
      </c>
      <c r="B9" s="18">
        <v>50955.3</v>
      </c>
      <c r="C9" s="18">
        <v>15538.9</v>
      </c>
      <c r="D9" s="20">
        <f>C9/B9*100</f>
        <v>30.49515948291934</v>
      </c>
      <c r="E9" s="20">
        <v>33970.2</v>
      </c>
      <c r="F9" s="20">
        <v>10334</v>
      </c>
      <c r="G9" s="20">
        <f>F9/E9*100</f>
        <v>30.420780566496518</v>
      </c>
    </row>
    <row r="10" spans="1:7" ht="39.75" customHeight="1">
      <c r="A10" s="17" t="s">
        <v>5</v>
      </c>
      <c r="B10" s="18">
        <v>21438.3</v>
      </c>
      <c r="C10" s="18">
        <v>6803.6</v>
      </c>
      <c r="D10" s="20">
        <f>C10/B10*100</f>
        <v>31.735725314040764</v>
      </c>
      <c r="E10" s="18">
        <v>145.4</v>
      </c>
      <c r="F10" s="19">
        <v>46</v>
      </c>
      <c r="G10" s="20">
        <f>F10/E10*100</f>
        <v>31.636863823933975</v>
      </c>
    </row>
    <row r="11" spans="1:7" ht="19.5" customHeight="1">
      <c r="A11" s="17" t="s">
        <v>31</v>
      </c>
      <c r="B11" s="18">
        <v>43205</v>
      </c>
      <c r="C11" s="18">
        <v>27313.7</v>
      </c>
      <c r="D11" s="20">
        <f>C11/B11*100</f>
        <v>63.218840411989355</v>
      </c>
      <c r="E11" s="18">
        <v>36668.3</v>
      </c>
      <c r="F11" s="19">
        <v>21679.9</v>
      </c>
      <c r="G11" s="20">
        <f>F11/E11*100</f>
        <v>59.124366278229424</v>
      </c>
    </row>
    <row r="12" spans="1:7" ht="19.5" customHeight="1">
      <c r="A12" s="17" t="s">
        <v>38</v>
      </c>
      <c r="B12" s="18">
        <f>SUM(B14+B15+B16)</f>
        <v>39241.9</v>
      </c>
      <c r="C12" s="18">
        <f>SUM(C14+C15+C16)</f>
        <v>7570.900000000001</v>
      </c>
      <c r="D12" s="20">
        <f aca="true" t="shared" si="0" ref="D12:D23">C12/B12*100</f>
        <v>19.29289866188946</v>
      </c>
      <c r="E12" s="18">
        <f>SUM(E14+E15+E16)</f>
        <v>18300</v>
      </c>
      <c r="F12" s="18">
        <f>SUM(F14+F15+F16)</f>
        <v>4206.8</v>
      </c>
      <c r="G12" s="20">
        <f>F12/E12*100</f>
        <v>22.987978142076503</v>
      </c>
    </row>
    <row r="13" spans="1:7" ht="17.25" customHeight="1">
      <c r="A13" s="17" t="s">
        <v>39</v>
      </c>
      <c r="B13" s="21"/>
      <c r="C13" s="21"/>
      <c r="D13" s="20"/>
      <c r="E13" s="21"/>
      <c r="F13" s="21"/>
      <c r="G13" s="21"/>
    </row>
    <row r="14" spans="1:9" ht="14.25">
      <c r="A14" s="22" t="s">
        <v>41</v>
      </c>
      <c r="B14" s="18">
        <v>18300</v>
      </c>
      <c r="C14" s="18">
        <v>4206.8</v>
      </c>
      <c r="D14" s="20">
        <f t="shared" si="0"/>
        <v>22.987978142076503</v>
      </c>
      <c r="E14" s="18">
        <v>18300</v>
      </c>
      <c r="F14" s="19">
        <v>4206.8</v>
      </c>
      <c r="G14" s="20">
        <f>F14/E14*100</f>
        <v>22.987978142076503</v>
      </c>
      <c r="I14" s="2"/>
    </row>
    <row r="15" spans="1:7" ht="14.25">
      <c r="A15" s="23" t="s">
        <v>49</v>
      </c>
      <c r="B15" s="18">
        <v>5925</v>
      </c>
      <c r="C15" s="18">
        <v>1407.3</v>
      </c>
      <c r="D15" s="20">
        <f t="shared" si="0"/>
        <v>23.751898734177214</v>
      </c>
      <c r="E15" s="24">
        <v>0</v>
      </c>
      <c r="F15" s="19">
        <v>0</v>
      </c>
      <c r="G15" s="20" t="e">
        <f>F15/E15*100</f>
        <v>#DIV/0!</v>
      </c>
    </row>
    <row r="16" spans="1:7" ht="14.25">
      <c r="A16" s="23" t="s">
        <v>48</v>
      </c>
      <c r="B16" s="25">
        <v>15016.9</v>
      </c>
      <c r="C16" s="25">
        <v>1956.8</v>
      </c>
      <c r="D16" s="20">
        <f t="shared" si="0"/>
        <v>13.030652131931358</v>
      </c>
      <c r="E16" s="20">
        <v>0</v>
      </c>
      <c r="F16" s="25">
        <v>0</v>
      </c>
      <c r="G16" s="20" t="e">
        <f>F16/E16*100</f>
        <v>#DIV/0!</v>
      </c>
    </row>
    <row r="17" spans="1:7" ht="15" thickBot="1">
      <c r="A17" s="26" t="s">
        <v>32</v>
      </c>
      <c r="B17" s="27">
        <v>6134</v>
      </c>
      <c r="C17" s="27">
        <v>1959.4</v>
      </c>
      <c r="D17" s="20">
        <f t="shared" si="0"/>
        <v>31.94326703619172</v>
      </c>
      <c r="E17" s="27">
        <v>6099.8</v>
      </c>
      <c r="F17" s="27">
        <v>1948.1</v>
      </c>
      <c r="G17" s="27">
        <f>F17/E17*100</f>
        <v>31.937112692219415</v>
      </c>
    </row>
    <row r="18" spans="1:7" ht="15" customHeight="1">
      <c r="A18" s="28" t="s">
        <v>33</v>
      </c>
      <c r="B18" s="29">
        <f>SUM(B19:B23)</f>
        <v>49738.3</v>
      </c>
      <c r="C18" s="29">
        <f>SUM(C19:C23)</f>
        <v>4549.8</v>
      </c>
      <c r="D18" s="30">
        <f>C18/B18*100</f>
        <v>9.147477899325066</v>
      </c>
      <c r="E18" s="29">
        <f>SUM(E19:E23)</f>
        <v>48090.5</v>
      </c>
      <c r="F18" s="29">
        <f>SUM(F19:F23)</f>
        <v>4166.5</v>
      </c>
      <c r="G18" s="30">
        <f aca="true" t="shared" si="1" ref="G18:G23">F18/E18*100</f>
        <v>8.663873322173817</v>
      </c>
    </row>
    <row r="19" spans="1:7" ht="42">
      <c r="A19" s="31" t="s">
        <v>34</v>
      </c>
      <c r="B19" s="32">
        <v>48401.1</v>
      </c>
      <c r="C19" s="32">
        <v>4062.8</v>
      </c>
      <c r="D19" s="20">
        <f t="shared" si="0"/>
        <v>8.394024102757996</v>
      </c>
      <c r="E19" s="32">
        <v>47000</v>
      </c>
      <c r="F19" s="33">
        <v>3699.2</v>
      </c>
      <c r="G19" s="34">
        <f t="shared" si="1"/>
        <v>7.87063829787234</v>
      </c>
    </row>
    <row r="20" spans="1:10" ht="30.75" customHeight="1">
      <c r="A20" s="35" t="s">
        <v>35</v>
      </c>
      <c r="B20" s="18">
        <v>315</v>
      </c>
      <c r="C20" s="18">
        <v>130.5</v>
      </c>
      <c r="D20" s="20">
        <f t="shared" si="0"/>
        <v>41.42857142857143</v>
      </c>
      <c r="E20" s="18">
        <v>315</v>
      </c>
      <c r="F20" s="19">
        <v>130.5</v>
      </c>
      <c r="G20" s="20">
        <f t="shared" si="1"/>
        <v>41.42857142857143</v>
      </c>
      <c r="J20" s="1"/>
    </row>
    <row r="21" spans="1:7" ht="27" customHeight="1">
      <c r="A21" s="35" t="s">
        <v>6</v>
      </c>
      <c r="B21" s="18">
        <v>0</v>
      </c>
      <c r="C21" s="18">
        <v>125.3</v>
      </c>
      <c r="D21" s="20" t="e">
        <f t="shared" si="0"/>
        <v>#DIV/0!</v>
      </c>
      <c r="E21" s="18">
        <v>0</v>
      </c>
      <c r="F21" s="19">
        <v>125.3</v>
      </c>
      <c r="G21" s="20" t="e">
        <f t="shared" si="1"/>
        <v>#DIV/0!</v>
      </c>
    </row>
    <row r="22" spans="1:7" ht="18" customHeight="1">
      <c r="A22" s="35" t="s">
        <v>7</v>
      </c>
      <c r="B22" s="18">
        <v>547.4</v>
      </c>
      <c r="C22" s="18">
        <v>107.3</v>
      </c>
      <c r="D22" s="20">
        <f t="shared" si="0"/>
        <v>19.601753744976254</v>
      </c>
      <c r="E22" s="18">
        <v>498.5</v>
      </c>
      <c r="F22" s="19">
        <v>97</v>
      </c>
      <c r="G22" s="20">
        <f t="shared" si="1"/>
        <v>19.45837512537613</v>
      </c>
    </row>
    <row r="23" spans="1:7" ht="15" thickBot="1">
      <c r="A23" s="26" t="s">
        <v>36</v>
      </c>
      <c r="B23" s="27">
        <v>474.8</v>
      </c>
      <c r="C23" s="27">
        <v>123.9</v>
      </c>
      <c r="D23" s="20">
        <f t="shared" si="0"/>
        <v>26.095197978096042</v>
      </c>
      <c r="E23" s="27">
        <v>277</v>
      </c>
      <c r="F23" s="27">
        <v>114.5</v>
      </c>
      <c r="G23" s="27">
        <f t="shared" si="1"/>
        <v>41.335740072202164</v>
      </c>
    </row>
    <row r="24" spans="1:7" ht="14.25">
      <c r="A24" s="28" t="s">
        <v>8</v>
      </c>
      <c r="B24" s="36">
        <f>B25+B30+B32+B31</f>
        <v>917779.6000000001</v>
      </c>
      <c r="C24" s="36">
        <f>C25+C30+C32+C31</f>
        <v>334669.8</v>
      </c>
      <c r="D24" s="36">
        <f aca="true" t="shared" si="2" ref="D24:D33">C24/B24*100</f>
        <v>36.46516004496068</v>
      </c>
      <c r="E24" s="36">
        <f>E25+E30+E32+E31</f>
        <v>915323.6</v>
      </c>
      <c r="F24" s="36">
        <f>F25+F30+F32+F31</f>
        <v>330710.8</v>
      </c>
      <c r="G24" s="30">
        <f aca="true" t="shared" si="3" ref="G24:G30">F24/E24*100</f>
        <v>36.130478882004134</v>
      </c>
    </row>
    <row r="25" spans="1:7" ht="14.25">
      <c r="A25" s="37" t="s">
        <v>52</v>
      </c>
      <c r="B25" s="18">
        <f>SUM(B26:B29)</f>
        <v>912766.1000000001</v>
      </c>
      <c r="C25" s="18">
        <f>SUM(C26:C29)</f>
        <v>333297.5</v>
      </c>
      <c r="D25" s="18">
        <f t="shared" si="2"/>
        <v>36.51510501978546</v>
      </c>
      <c r="E25" s="18">
        <f>SUM(E26:E29)</f>
        <v>910310.1</v>
      </c>
      <c r="F25" s="18">
        <f>SUM(F26:F29)</f>
        <v>329112.6</v>
      </c>
      <c r="G25" s="20">
        <f t="shared" si="3"/>
        <v>36.153899643648906</v>
      </c>
    </row>
    <row r="26" spans="1:7" ht="14.25">
      <c r="A26" s="38" t="s">
        <v>42</v>
      </c>
      <c r="B26" s="18">
        <v>228714</v>
      </c>
      <c r="C26" s="18">
        <v>76238</v>
      </c>
      <c r="D26" s="18">
        <f t="shared" si="2"/>
        <v>33.33333333333333</v>
      </c>
      <c r="E26" s="18">
        <v>228714</v>
      </c>
      <c r="F26" s="18">
        <v>76238</v>
      </c>
      <c r="G26" s="20">
        <f t="shared" si="3"/>
        <v>33.33333333333333</v>
      </c>
    </row>
    <row r="27" spans="1:7" ht="14.25">
      <c r="A27" s="38" t="s">
        <v>43</v>
      </c>
      <c r="B27" s="18">
        <v>373266.6</v>
      </c>
      <c r="C27" s="18">
        <v>143613.4</v>
      </c>
      <c r="D27" s="18">
        <f t="shared" si="2"/>
        <v>38.474752361984706</v>
      </c>
      <c r="E27" s="18">
        <v>372752.7</v>
      </c>
      <c r="F27" s="18">
        <v>140399.5</v>
      </c>
      <c r="G27" s="20">
        <f t="shared" si="3"/>
        <v>37.665589008476665</v>
      </c>
    </row>
    <row r="28" spans="1:7" ht="14.25">
      <c r="A28" s="38" t="s">
        <v>44</v>
      </c>
      <c r="B28" s="18">
        <v>291355.2</v>
      </c>
      <c r="C28" s="18">
        <v>107892.5</v>
      </c>
      <c r="D28" s="18">
        <f t="shared" si="2"/>
        <v>37.03125943865083</v>
      </c>
      <c r="E28" s="18">
        <v>289413.1</v>
      </c>
      <c r="F28" s="18">
        <v>106921.5</v>
      </c>
      <c r="G28" s="20">
        <f t="shared" si="3"/>
        <v>36.944250277544455</v>
      </c>
    </row>
    <row r="29" spans="1:7" ht="14.25">
      <c r="A29" s="38" t="s">
        <v>45</v>
      </c>
      <c r="B29" s="18">
        <v>19430.3</v>
      </c>
      <c r="C29" s="18">
        <v>5553.6</v>
      </c>
      <c r="D29" s="18">
        <f t="shared" si="2"/>
        <v>28.582162910505758</v>
      </c>
      <c r="E29" s="18">
        <v>19430.3</v>
      </c>
      <c r="F29" s="19">
        <v>5553.6</v>
      </c>
      <c r="G29" s="20">
        <f t="shared" si="3"/>
        <v>28.582162910505758</v>
      </c>
    </row>
    <row r="30" spans="1:7" ht="14.25">
      <c r="A30" s="23" t="s">
        <v>37</v>
      </c>
      <c r="B30" s="21">
        <v>5013.5</v>
      </c>
      <c r="C30" s="21">
        <v>2137.3</v>
      </c>
      <c r="D30" s="21">
        <f t="shared" si="2"/>
        <v>42.630896579236065</v>
      </c>
      <c r="E30" s="21">
        <v>5013.5</v>
      </c>
      <c r="F30" s="21">
        <v>2137.3</v>
      </c>
      <c r="G30" s="21">
        <f t="shared" si="3"/>
        <v>42.630896579236065</v>
      </c>
    </row>
    <row r="31" spans="1:7" ht="73.5" customHeight="1">
      <c r="A31" s="39" t="s">
        <v>57</v>
      </c>
      <c r="B31" s="40">
        <v>0</v>
      </c>
      <c r="C31" s="24">
        <v>2033.5</v>
      </c>
      <c r="D31" s="41">
        <v>0</v>
      </c>
      <c r="E31" s="24">
        <v>0</v>
      </c>
      <c r="F31" s="24">
        <v>2259.4</v>
      </c>
      <c r="G31" s="41">
        <v>0</v>
      </c>
    </row>
    <row r="32" spans="1:7" ht="60" customHeight="1" thickBot="1">
      <c r="A32" s="39" t="s">
        <v>47</v>
      </c>
      <c r="B32" s="40">
        <v>0</v>
      </c>
      <c r="C32" s="24">
        <v>-2798.5</v>
      </c>
      <c r="D32" s="41">
        <v>0</v>
      </c>
      <c r="E32" s="24">
        <v>0</v>
      </c>
      <c r="F32" s="24">
        <v>-2798.5</v>
      </c>
      <c r="G32" s="41">
        <v>0</v>
      </c>
    </row>
    <row r="33" spans="1:7" ht="18" thickBot="1">
      <c r="A33" s="42" t="s">
        <v>40</v>
      </c>
      <c r="B33" s="43">
        <f>B24+B18+B8</f>
        <v>1128492.4000000001</v>
      </c>
      <c r="C33" s="43">
        <f>C24+C18+C8</f>
        <v>398406.1</v>
      </c>
      <c r="D33" s="43">
        <f t="shared" si="2"/>
        <v>35.30427852238969</v>
      </c>
      <c r="E33" s="43">
        <f>E24+E18+E8</f>
        <v>1058597.8</v>
      </c>
      <c r="F33" s="43">
        <f>F24+F18+F8</f>
        <v>373092.1</v>
      </c>
      <c r="G33" s="44">
        <f>F33/E33*100</f>
        <v>35.24398973812339</v>
      </c>
    </row>
    <row r="34" spans="1:7" ht="17.25" customHeight="1">
      <c r="A34" s="61" t="s">
        <v>10</v>
      </c>
      <c r="B34" s="61"/>
      <c r="C34" s="61"/>
      <c r="D34" s="61"/>
      <c r="E34" s="61"/>
      <c r="F34" s="61"/>
      <c r="G34" s="61"/>
    </row>
    <row r="35" spans="1:7" ht="14.25">
      <c r="A35" s="17" t="s">
        <v>11</v>
      </c>
      <c r="B35" s="18">
        <v>123860.2</v>
      </c>
      <c r="C35" s="18">
        <v>37196.9</v>
      </c>
      <c r="D35" s="18">
        <f aca="true" t="shared" si="4" ref="D35:D49">C35/B35*100</f>
        <v>30.031357934187092</v>
      </c>
      <c r="E35" s="18">
        <v>64708.8</v>
      </c>
      <c r="F35" s="19">
        <v>18513.5</v>
      </c>
      <c r="G35" s="20">
        <f aca="true" t="shared" si="5" ref="G35:G48">F35/E35*100</f>
        <v>28.6104826546003</v>
      </c>
    </row>
    <row r="36" spans="1:7" ht="14.25">
      <c r="A36" s="17" t="s">
        <v>12</v>
      </c>
      <c r="B36" s="18">
        <v>1942.1</v>
      </c>
      <c r="C36" s="18">
        <v>515.9</v>
      </c>
      <c r="D36" s="18">
        <f t="shared" si="4"/>
        <v>26.56402862880387</v>
      </c>
      <c r="E36" s="18">
        <v>0</v>
      </c>
      <c r="F36" s="19">
        <v>0</v>
      </c>
      <c r="G36" s="20" t="e">
        <f t="shared" si="5"/>
        <v>#DIV/0!</v>
      </c>
    </row>
    <row r="37" spans="1:7" ht="27.75">
      <c r="A37" s="17" t="s">
        <v>13</v>
      </c>
      <c r="B37" s="18">
        <v>4576.8</v>
      </c>
      <c r="C37" s="18">
        <v>663.8</v>
      </c>
      <c r="D37" s="18">
        <f t="shared" si="4"/>
        <v>14.503583289634678</v>
      </c>
      <c r="E37" s="18">
        <v>4248.5</v>
      </c>
      <c r="F37" s="19">
        <v>1270</v>
      </c>
      <c r="G37" s="20">
        <f t="shared" si="5"/>
        <v>29.892903377662705</v>
      </c>
    </row>
    <row r="38" spans="1:7" ht="21" customHeight="1">
      <c r="A38" s="17" t="s">
        <v>14</v>
      </c>
      <c r="B38" s="18">
        <v>73014.8</v>
      </c>
      <c r="C38" s="18">
        <v>12249.9</v>
      </c>
      <c r="D38" s="18">
        <f t="shared" si="4"/>
        <v>16.77728350964462</v>
      </c>
      <c r="E38" s="18">
        <v>48178.1</v>
      </c>
      <c r="F38" s="19">
        <v>33101.2</v>
      </c>
      <c r="G38" s="20">
        <f t="shared" si="5"/>
        <v>68.70590579537175</v>
      </c>
    </row>
    <row r="39" spans="1:7" ht="18.75" customHeight="1">
      <c r="A39" s="17" t="s">
        <v>15</v>
      </c>
      <c r="B39" s="18">
        <v>53306.1</v>
      </c>
      <c r="C39" s="18">
        <v>25750.9</v>
      </c>
      <c r="D39" s="18">
        <f t="shared" si="4"/>
        <v>48.307604570583855</v>
      </c>
      <c r="E39" s="18">
        <v>35462.4</v>
      </c>
      <c r="F39" s="19">
        <v>21913.9</v>
      </c>
      <c r="G39" s="20">
        <f t="shared" si="5"/>
        <v>61.794745984479334</v>
      </c>
    </row>
    <row r="40" spans="1:7" ht="14.25">
      <c r="A40" s="17" t="s">
        <v>56</v>
      </c>
      <c r="B40" s="18"/>
      <c r="C40" s="18"/>
      <c r="D40" s="18" t="e">
        <f t="shared" si="4"/>
        <v>#DIV/0!</v>
      </c>
      <c r="E40" s="18"/>
      <c r="F40" s="19"/>
      <c r="G40" s="20" t="e">
        <f t="shared" si="5"/>
        <v>#DIV/0!</v>
      </c>
    </row>
    <row r="41" spans="1:7" ht="19.5" customHeight="1">
      <c r="A41" s="17" t="s">
        <v>16</v>
      </c>
      <c r="B41" s="18">
        <v>548064.9</v>
      </c>
      <c r="C41" s="18">
        <v>175985.2</v>
      </c>
      <c r="D41" s="18">
        <f t="shared" si="4"/>
        <v>32.11028474912369</v>
      </c>
      <c r="E41" s="18">
        <v>548064.9</v>
      </c>
      <c r="F41" s="18">
        <v>175985.2</v>
      </c>
      <c r="G41" s="20">
        <f t="shared" si="5"/>
        <v>32.11028474912369</v>
      </c>
    </row>
    <row r="42" spans="1:7" ht="17.25" customHeight="1">
      <c r="A42" s="17" t="s">
        <v>17</v>
      </c>
      <c r="B42" s="18">
        <v>141420.8</v>
      </c>
      <c r="C42" s="18">
        <v>27107.4</v>
      </c>
      <c r="D42" s="18">
        <f t="shared" si="4"/>
        <v>19.167901751368966</v>
      </c>
      <c r="E42" s="18">
        <v>59529.4</v>
      </c>
      <c r="F42" s="19">
        <v>17675.5</v>
      </c>
      <c r="G42" s="20">
        <f t="shared" si="5"/>
        <v>29.692051322539786</v>
      </c>
    </row>
    <row r="43" spans="1:7" ht="14.25">
      <c r="A43" s="17" t="s">
        <v>19</v>
      </c>
      <c r="B43" s="18">
        <v>70421.8</v>
      </c>
      <c r="C43" s="18">
        <v>8552</v>
      </c>
      <c r="D43" s="18">
        <f t="shared" si="4"/>
        <v>12.143966783013214</v>
      </c>
      <c r="E43" s="18">
        <v>0</v>
      </c>
      <c r="F43" s="19">
        <v>0</v>
      </c>
      <c r="G43" s="20" t="e">
        <f t="shared" si="5"/>
        <v>#DIV/0!</v>
      </c>
    </row>
    <row r="44" spans="1:7" ht="14.25">
      <c r="A44" s="17" t="s">
        <v>18</v>
      </c>
      <c r="B44" s="18">
        <v>75037.1</v>
      </c>
      <c r="C44" s="18">
        <v>18901.2</v>
      </c>
      <c r="D44" s="18">
        <f t="shared" si="4"/>
        <v>25.189139772192686</v>
      </c>
      <c r="E44" s="18">
        <v>71768</v>
      </c>
      <c r="F44" s="19">
        <v>17614.5</v>
      </c>
      <c r="G44" s="20">
        <f t="shared" si="5"/>
        <v>24.54366848734812</v>
      </c>
    </row>
    <row r="45" spans="1:7" ht="18.75" customHeight="1">
      <c r="A45" s="17" t="s">
        <v>20</v>
      </c>
      <c r="B45" s="18">
        <v>111673.8</v>
      </c>
      <c r="C45" s="18">
        <v>11713.7</v>
      </c>
      <c r="D45" s="18">
        <f t="shared" si="4"/>
        <v>10.489210539983416</v>
      </c>
      <c r="E45" s="18">
        <v>860</v>
      </c>
      <c r="F45" s="19">
        <v>189.6</v>
      </c>
      <c r="G45" s="20">
        <f t="shared" si="5"/>
        <v>22.046511627906977</v>
      </c>
    </row>
    <row r="46" spans="1:7" ht="17.25" customHeight="1">
      <c r="A46" s="37" t="s">
        <v>21</v>
      </c>
      <c r="B46" s="18">
        <v>8501.7</v>
      </c>
      <c r="C46" s="18">
        <v>2600.5</v>
      </c>
      <c r="D46" s="18">
        <f t="shared" si="4"/>
        <v>30.588000047049412</v>
      </c>
      <c r="E46" s="18">
        <v>8501.7</v>
      </c>
      <c r="F46" s="18">
        <v>2600.5</v>
      </c>
      <c r="G46" s="20">
        <f t="shared" si="5"/>
        <v>30.588000047049412</v>
      </c>
    </row>
    <row r="47" spans="1:7" ht="27.75">
      <c r="A47" s="17" t="s">
        <v>22</v>
      </c>
      <c r="B47" s="18">
        <v>547.5</v>
      </c>
      <c r="C47" s="18">
        <v>103.7</v>
      </c>
      <c r="D47" s="18">
        <f t="shared" si="4"/>
        <v>18.940639269406393</v>
      </c>
      <c r="E47" s="18">
        <v>76.5</v>
      </c>
      <c r="F47" s="19">
        <v>0</v>
      </c>
      <c r="G47" s="20">
        <f t="shared" si="5"/>
        <v>0</v>
      </c>
    </row>
    <row r="48" spans="1:7" ht="15" thickBot="1">
      <c r="A48" s="45" t="s">
        <v>23</v>
      </c>
      <c r="B48" s="24">
        <v>1610.7</v>
      </c>
      <c r="C48" s="24">
        <v>0</v>
      </c>
      <c r="D48" s="24">
        <f t="shared" si="4"/>
        <v>0</v>
      </c>
      <c r="E48" s="24">
        <v>288799.5</v>
      </c>
      <c r="F48" s="46">
        <v>62841.4</v>
      </c>
      <c r="G48" s="47">
        <f t="shared" si="5"/>
        <v>21.759525206934224</v>
      </c>
    </row>
    <row r="49" spans="1:7" ht="18" thickBot="1">
      <c r="A49" s="42" t="s">
        <v>24</v>
      </c>
      <c r="B49" s="48">
        <f>SUM(B35:B48)</f>
        <v>1213978.3</v>
      </c>
      <c r="C49" s="48">
        <f>SUM(C35:C48)</f>
        <v>321341.1000000001</v>
      </c>
      <c r="D49" s="48">
        <f t="shared" si="4"/>
        <v>26.470085997418575</v>
      </c>
      <c r="E49" s="48">
        <f>E48+E47+E46+E45+E44+E43+E42+E41+E39+E38+E37+E36+E35</f>
        <v>1130197.8</v>
      </c>
      <c r="F49" s="48">
        <f>F48+F47+F46+F45+F44+F43+F42+F41+F39+F38+F37+F36+F35</f>
        <v>351705.30000000005</v>
      </c>
      <c r="G49" s="49">
        <f>F49/E49*100</f>
        <v>31.11891564467742</v>
      </c>
    </row>
    <row r="50" spans="1:7" ht="14.25">
      <c r="A50" s="9"/>
      <c r="B50" s="10"/>
      <c r="C50" s="10"/>
      <c r="D50" s="10"/>
      <c r="E50" s="10"/>
      <c r="F50" s="10"/>
      <c r="G50" s="10"/>
    </row>
    <row r="51" spans="1:7" ht="18">
      <c r="A51" s="12" t="s">
        <v>51</v>
      </c>
      <c r="B51" s="11"/>
      <c r="C51" s="11"/>
      <c r="D51" s="11"/>
      <c r="E51" s="11"/>
      <c r="F51" s="11"/>
      <c r="G51" s="11"/>
    </row>
    <row r="52" spans="1:7" ht="15" thickBot="1">
      <c r="A52" s="60" t="s">
        <v>3</v>
      </c>
      <c r="B52" s="60"/>
      <c r="C52" s="60"/>
      <c r="D52" s="50"/>
      <c r="E52" s="50"/>
      <c r="F52" s="50"/>
      <c r="G52" s="50"/>
    </row>
    <row r="53" spans="1:7" ht="15" thickBot="1">
      <c r="A53" s="62" t="s">
        <v>25</v>
      </c>
      <c r="B53" s="63"/>
      <c r="C53" s="51" t="s">
        <v>54</v>
      </c>
      <c r="D53" s="4"/>
      <c r="E53" s="4"/>
      <c r="F53" s="4"/>
      <c r="G53" s="4"/>
    </row>
    <row r="54" spans="1:7" ht="14.25">
      <c r="A54" s="64" t="s">
        <v>26</v>
      </c>
      <c r="B54" s="65"/>
      <c r="C54" s="52" t="s">
        <v>46</v>
      </c>
      <c r="D54" s="4"/>
      <c r="E54" s="4"/>
      <c r="F54" s="4"/>
      <c r="G54" s="4"/>
    </row>
    <row r="55" spans="1:7" ht="14.25">
      <c r="A55" s="66" t="s">
        <v>27</v>
      </c>
      <c r="B55" s="67"/>
      <c r="C55" s="53">
        <v>2745.5</v>
      </c>
      <c r="D55" s="4"/>
      <c r="E55" s="4"/>
      <c r="F55" s="4"/>
      <c r="G55" s="4"/>
    </row>
    <row r="56" spans="1:7" ht="30.75" customHeight="1">
      <c r="A56" s="66" t="s">
        <v>55</v>
      </c>
      <c r="B56" s="67"/>
      <c r="C56" s="53">
        <v>76804</v>
      </c>
      <c r="D56" s="4"/>
      <c r="E56" s="4"/>
      <c r="F56" s="4"/>
      <c r="G56" s="4"/>
    </row>
    <row r="57" spans="1:7" ht="14.25">
      <c r="A57" s="66" t="s">
        <v>28</v>
      </c>
      <c r="B57" s="67"/>
      <c r="C57" s="54" t="s">
        <v>46</v>
      </c>
      <c r="D57" s="4"/>
      <c r="E57" s="4"/>
      <c r="F57" s="4"/>
      <c r="G57" s="4"/>
    </row>
    <row r="58" spans="1:7" ht="17.25">
      <c r="A58" s="58" t="s">
        <v>29</v>
      </c>
      <c r="B58" s="59"/>
      <c r="C58" s="57">
        <f>C55+C56</f>
        <v>79549.5</v>
      </c>
      <c r="D58" s="4"/>
      <c r="E58" s="4"/>
      <c r="F58" s="4"/>
      <c r="G58" s="4"/>
    </row>
    <row r="59" spans="1:7" ht="14.25">
      <c r="A59" s="3"/>
      <c r="B59" s="3"/>
      <c r="C59" s="3"/>
      <c r="D59" s="3"/>
      <c r="E59" s="3"/>
      <c r="F59" s="3"/>
      <c r="G59" s="3"/>
    </row>
  </sheetData>
  <sheetProtection/>
  <mergeCells count="14">
    <mergeCell ref="E2:G2"/>
    <mergeCell ref="E3:G3"/>
    <mergeCell ref="A56:B56"/>
    <mergeCell ref="B5:D5"/>
    <mergeCell ref="A5:A6"/>
    <mergeCell ref="E5:G5"/>
    <mergeCell ref="A7:G7"/>
    <mergeCell ref="A58:B58"/>
    <mergeCell ref="A52:C52"/>
    <mergeCell ref="A34:G34"/>
    <mergeCell ref="A53:B53"/>
    <mergeCell ref="A54:B54"/>
    <mergeCell ref="A55:B55"/>
    <mergeCell ref="A57:B57"/>
  </mergeCells>
  <printOptions/>
  <pageMargins left="0.7874015748031497" right="0.3937007874015748" top="0.3937007874015748" bottom="0.3937007874015748" header="0.11811023622047245" footer="0.11811023622047245"/>
  <pageSetup horizontalDpi="600" verticalDpi="600" orientation="landscape" paperSize="9" scale="87" r:id="rId1"/>
  <rowBreaks count="1" manualBreakCount="1">
    <brk id="2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Фатима Бешукова</dc:creator>
  <cp:keywords/>
  <dc:description/>
  <cp:lastModifiedBy>Aslan555</cp:lastModifiedBy>
  <cp:lastPrinted>2021-02-16T08:05:21Z</cp:lastPrinted>
  <dcterms:created xsi:type="dcterms:W3CDTF">2014-09-16T05:33:49Z</dcterms:created>
  <dcterms:modified xsi:type="dcterms:W3CDTF">2022-05-18T13:41:49Z</dcterms:modified>
  <cp:category/>
  <cp:version/>
  <cp:contentType/>
  <cp:contentStatus/>
</cp:coreProperties>
</file>