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<sst xmlns="http://schemas.openxmlformats.org/spreadsheetml/2006/main" count="66" uniqueCount="61">
  <si>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</si>
  <si>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</si>
  <si>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</si>
  <si>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</si>
  <si>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</si>
  <si>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</si>
  <si>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</si>
  <si>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</si>
  <si>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</si>
  <si>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</si>
  <si>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</si>
  <si>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</si>
  <si>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</si>
  <si>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</si>
  <si>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</si>
  <si>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</si>
  <si>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</si>
  <si>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</si>
  <si>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</si>
  <si>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</si>
  <si>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</si>
  <si>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</si>
  <si>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</si>
  <si>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</si>
  <si>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</si>
  <si>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</si>
  <si>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</si>
  <si>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</si>
  <si>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</si>
  <si>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</si>
  <si>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</si>
  <si>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</si>
  <si>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</si>
  <si>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</si>
  <si>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</si>
  <si>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</si>
  <si>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</si>
  <si>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</si>
  <si>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</si>
  <si>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</si>
  <si>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</si>
  <si>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</si>
  <si>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</si>
  <si>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</si>
  <si>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</si>
  <si>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</si>
  <si>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</si>
  <si>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</si>
  <si>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</si>
  <si>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</si>
  <si>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</si>
  <si>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</si>
  <si>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</si>
  <si>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</si>
  <si>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</si>
  <si>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</si>
  <si>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</si>
  <si>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</si>
  <si>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Перечисления для осуществления возврата(зачета)излишне уплаченных или излишне взысканных сумм налогов,сборов и иных платежей, а также сумм процентов за несвоевременное осуществление такого возврата и процентов ,начисленных на излишне взысканные суммы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</si>
  <si>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</si>
  <si>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на 01.01.2024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</si>
</sst>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20" zoomScaleNormal="120" workbookViewId="0" topLeftCell="A1">
      <selection activeCell="C57" sqref="C57"/>
    </sheetView>
  </sheetViews>
  <sheetFormatPr defaultColWidth="9.140625" defaultRowHeight="15"/>
  <cols>
    <col min="1" max="1" width="65.281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52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60</v>
      </c>
      <c r="C2" s="3"/>
      <c r="D2" s="3"/>
      <c r="E2" s="67"/>
      <c r="F2" s="67"/>
      <c r="G2" s="67"/>
    </row>
    <row r="3" spans="1:7" ht="15" customHeight="1">
      <c r="A3" s="3"/>
      <c r="B3" s="3"/>
      <c r="C3" s="3"/>
      <c r="D3" s="3"/>
      <c r="E3" s="67"/>
      <c r="F3" s="67"/>
      <c r="G3" s="6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9"/>
      <c r="B5" s="68" t="s">
        <v>0</v>
      </c>
      <c r="C5" s="68"/>
      <c r="D5" s="68"/>
      <c r="E5" s="68" t="s">
        <v>49</v>
      </c>
      <c r="F5" s="68"/>
      <c r="G5" s="68"/>
    </row>
    <row r="6" spans="1:7" ht="48.75" customHeight="1">
      <c r="A6" s="69"/>
      <c r="B6" s="54" t="s">
        <v>57</v>
      </c>
      <c r="C6" s="54" t="s">
        <v>1</v>
      </c>
      <c r="D6" s="55" t="s">
        <v>2</v>
      </c>
      <c r="E6" s="54" t="s">
        <v>57</v>
      </c>
      <c r="F6" s="54" t="s">
        <v>1</v>
      </c>
      <c r="G6" s="55" t="s">
        <v>2</v>
      </c>
    </row>
    <row r="7" spans="1:7" ht="18">
      <c r="A7" s="70" t="s">
        <v>9</v>
      </c>
      <c r="B7" s="71"/>
      <c r="C7" s="71"/>
      <c r="D7" s="71"/>
      <c r="E7" s="71"/>
      <c r="F7" s="71"/>
      <c r="G7" s="72"/>
    </row>
    <row r="8" spans="1:7" ht="15">
      <c r="A8" s="13" t="s">
        <v>30</v>
      </c>
      <c r="B8" s="14">
        <f>B9+B10+B11+B12+B17</f>
        <v>208308.2</v>
      </c>
      <c r="C8" s="14">
        <f>C9+C10+C11+C12+C17</f>
        <v>218765.1</v>
      </c>
      <c r="D8" s="15">
        <f>C8/B8*100</f>
        <v>105.0199176028596</v>
      </c>
      <c r="E8" s="14">
        <f>E9+E10+E11+E12+E17</f>
        <v>127336.2</v>
      </c>
      <c r="F8" s="14">
        <f>F9+F10+F11+F12+F17</f>
        <v>133704.1</v>
      </c>
      <c r="G8" s="16">
        <f>F8/E8*100</f>
        <v>105.00085600167117</v>
      </c>
    </row>
    <row r="9" spans="1:7" ht="15">
      <c r="A9" s="17" t="s">
        <v>4</v>
      </c>
      <c r="B9" s="18">
        <v>60705.1</v>
      </c>
      <c r="C9" s="18">
        <v>70453.8</v>
      </c>
      <c r="D9" s="20">
        <f>C9/B9*100</f>
        <v>116.05911200212174</v>
      </c>
      <c r="E9" s="20">
        <v>40470</v>
      </c>
      <c r="F9" s="20">
        <v>46743</v>
      </c>
      <c r="G9" s="20">
        <f>F9/E9*100</f>
        <v>115.50037064492216</v>
      </c>
    </row>
    <row r="10" spans="1:7" ht="39.75" customHeight="1">
      <c r="A10" s="17" t="s">
        <v>5</v>
      </c>
      <c r="B10" s="18">
        <v>25057.7</v>
      </c>
      <c r="C10" s="18">
        <v>25460.7</v>
      </c>
      <c r="D10" s="20">
        <f>C10/B10*100</f>
        <v>101.60828807113182</v>
      </c>
      <c r="E10" s="18">
        <v>169.4</v>
      </c>
      <c r="F10" s="19">
        <v>172.1</v>
      </c>
      <c r="G10" s="20">
        <f>F10/E10*100</f>
        <v>101.59386068476977</v>
      </c>
    </row>
    <row r="11" spans="1:7" ht="19.5" customHeight="1">
      <c r="A11" s="17" t="s">
        <v>31</v>
      </c>
      <c r="B11" s="18">
        <v>58121.6</v>
      </c>
      <c r="C11" s="18">
        <v>57764.2</v>
      </c>
      <c r="D11" s="20">
        <f>C11/B11*100</f>
        <v>99.38508231019104</v>
      </c>
      <c r="E11" s="18">
        <v>51251</v>
      </c>
      <c r="F11" s="19">
        <v>50424.9</v>
      </c>
      <c r="G11" s="20">
        <f>F11/E11*100</f>
        <v>98.38812901211685</v>
      </c>
    </row>
    <row r="12" spans="1:7" ht="19.5" customHeight="1">
      <c r="A12" s="17" t="s">
        <v>38</v>
      </c>
      <c r="B12" s="18">
        <f>SUM(B14+B15+B16)</f>
        <v>57784.6</v>
      </c>
      <c r="C12" s="18">
        <f>SUM(C14+C15+C16)</f>
        <v>58430.9</v>
      </c>
      <c r="D12" s="20">
        <f>C12/B12*100</f>
        <v>101.11846408904795</v>
      </c>
      <c r="E12" s="18">
        <f>SUM(E14+E15+E16)</f>
        <v>28821.7</v>
      </c>
      <c r="F12" s="18">
        <f>SUM(F14+F15+F16)</f>
        <v>29724.2</v>
      </c>
      <c r="G12" s="20">
        <f>F12/E12*100</f>
        <v>103.1313211920185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28821.7</v>
      </c>
      <c r="C14" s="18">
        <v>29724.2</v>
      </c>
      <c r="D14" s="20">
        <f aca="true" t="shared" si="0" ref="D14:D33">C14/B14*100</f>
        <v>103.1313211920185</v>
      </c>
      <c r="E14" s="18">
        <v>28821.7</v>
      </c>
      <c r="F14" s="19">
        <v>29724.2</v>
      </c>
      <c r="G14" s="20">
        <f aca="true" t="shared" si="1" ref="G14:G33">F14/E14*100</f>
        <v>103.1313211920185</v>
      </c>
      <c r="I14" s="2"/>
    </row>
    <row r="15" spans="1:7" ht="15">
      <c r="A15" s="23" t="s">
        <v>48</v>
      </c>
      <c r="B15" s="18">
        <v>10494.9</v>
      </c>
      <c r="C15" s="18">
        <v>10386.2</v>
      </c>
      <c r="D15" s="20">
        <f t="shared" si="0"/>
        <v>98.96425883047958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47</v>
      </c>
      <c r="B16" s="25">
        <v>18468</v>
      </c>
      <c r="C16" s="25">
        <v>18320.5</v>
      </c>
      <c r="D16" s="20">
        <f t="shared" si="0"/>
        <v>99.20132120424519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6639.2</v>
      </c>
      <c r="C17" s="27">
        <v>6655.5</v>
      </c>
      <c r="D17" s="20">
        <f t="shared" si="0"/>
        <v>100.24551150741054</v>
      </c>
      <c r="E17" s="27">
        <v>6624.1</v>
      </c>
      <c r="F17" s="27">
        <v>6639.9</v>
      </c>
      <c r="G17" s="27">
        <f t="shared" si="1"/>
        <v>100.23852296915807</v>
      </c>
    </row>
    <row r="18" spans="1:7" ht="15" customHeight="1">
      <c r="A18" s="28" t="s">
        <v>33</v>
      </c>
      <c r="B18" s="29">
        <f>SUM(B19:B23)</f>
        <v>55505.90000000001</v>
      </c>
      <c r="C18" s="29">
        <f>SUM(C19:C23)</f>
        <v>59200.299999999996</v>
      </c>
      <c r="D18" s="30">
        <f t="shared" si="0"/>
        <v>106.65586901572624</v>
      </c>
      <c r="E18" s="29">
        <f>SUM(E19:E23)</f>
        <v>51193.7</v>
      </c>
      <c r="F18" s="29">
        <f>SUM(F19:F23)</f>
        <v>54919.8</v>
      </c>
      <c r="G18" s="30">
        <f t="shared" si="1"/>
        <v>107.27843465113874</v>
      </c>
    </row>
    <row r="19" spans="1:7" ht="33.75" customHeight="1">
      <c r="A19" s="31" t="s">
        <v>34</v>
      </c>
      <c r="B19" s="32">
        <v>48820.4</v>
      </c>
      <c r="C19" s="32">
        <v>52249.6</v>
      </c>
      <c r="D19" s="20">
        <f t="shared" si="0"/>
        <v>107.02411287084908</v>
      </c>
      <c r="E19" s="32">
        <v>47521.6</v>
      </c>
      <c r="F19" s="33">
        <v>51109.8</v>
      </c>
      <c r="G19" s="34">
        <f t="shared" si="1"/>
        <v>107.55067169455575</v>
      </c>
    </row>
    <row r="20" spans="1:10" ht="20.25" customHeight="1">
      <c r="A20" s="35" t="s">
        <v>35</v>
      </c>
      <c r="B20" s="18">
        <v>646.8</v>
      </c>
      <c r="C20" s="18">
        <v>646.8</v>
      </c>
      <c r="D20" s="20">
        <f t="shared" si="0"/>
        <v>100</v>
      </c>
      <c r="E20" s="18">
        <v>646.8</v>
      </c>
      <c r="F20" s="19">
        <v>646.8</v>
      </c>
      <c r="G20" s="20">
        <f t="shared" si="1"/>
        <v>100</v>
      </c>
      <c r="J20" s="1"/>
    </row>
    <row r="21" spans="1:7" ht="21" customHeight="1">
      <c r="A21" s="35" t="s">
        <v>6</v>
      </c>
      <c r="B21" s="18">
        <v>1992.3</v>
      </c>
      <c r="C21" s="18">
        <v>2009.7</v>
      </c>
      <c r="D21" s="20">
        <f t="shared" si="0"/>
        <v>100.87336244541486</v>
      </c>
      <c r="E21" s="18">
        <v>1933.1</v>
      </c>
      <c r="F21" s="19">
        <v>1950.6</v>
      </c>
      <c r="G21" s="20">
        <f t="shared" si="1"/>
        <v>100.90528167192592</v>
      </c>
    </row>
    <row r="22" spans="1:7" ht="18" customHeight="1">
      <c r="A22" s="35" t="s">
        <v>7</v>
      </c>
      <c r="B22" s="18">
        <v>457.5</v>
      </c>
      <c r="C22" s="18">
        <v>443.1</v>
      </c>
      <c r="D22" s="20">
        <f t="shared" si="0"/>
        <v>96.85245901639344</v>
      </c>
      <c r="E22" s="18">
        <v>450</v>
      </c>
      <c r="F22" s="19">
        <v>435.6</v>
      </c>
      <c r="G22" s="20">
        <f t="shared" si="1"/>
        <v>96.80000000000001</v>
      </c>
    </row>
    <row r="23" spans="1:7" ht="15.75" thickBot="1">
      <c r="A23" s="26" t="s">
        <v>36</v>
      </c>
      <c r="B23" s="27">
        <v>3588.9</v>
      </c>
      <c r="C23" s="27">
        <v>3851.1</v>
      </c>
      <c r="D23" s="20">
        <f t="shared" si="0"/>
        <v>107.30585973418039</v>
      </c>
      <c r="E23" s="27">
        <v>642.2</v>
      </c>
      <c r="F23" s="27">
        <v>777</v>
      </c>
      <c r="G23" s="27">
        <f t="shared" si="1"/>
        <v>120.99034568670194</v>
      </c>
    </row>
    <row r="24" spans="1:7" ht="15">
      <c r="A24" s="28" t="s">
        <v>8</v>
      </c>
      <c r="B24" s="36">
        <f>B25+B30+B33+B32</f>
        <v>993462.5</v>
      </c>
      <c r="C24" s="36">
        <f>C25+C30+C33+C32+C31</f>
        <v>977148.1000000001</v>
      </c>
      <c r="D24" s="36">
        <f t="shared" si="0"/>
        <v>98.3578242762057</v>
      </c>
      <c r="E24" s="36">
        <f>E25+E30+E33+E32</f>
        <v>977778.4</v>
      </c>
      <c r="F24" s="36">
        <f>F25+F30+F33+F32</f>
        <v>961527.7000000001</v>
      </c>
      <c r="G24" s="30">
        <f t="shared" si="1"/>
        <v>98.33799764854696</v>
      </c>
    </row>
    <row r="25" spans="1:7" ht="15">
      <c r="A25" s="37" t="s">
        <v>51</v>
      </c>
      <c r="B25" s="18">
        <f>SUM(B26:B29)</f>
        <v>993236.5</v>
      </c>
      <c r="C25" s="18">
        <f>SUM(C26:C29)</f>
        <v>977523.7000000001</v>
      </c>
      <c r="D25" s="18">
        <f t="shared" si="0"/>
        <v>98.4180202801649</v>
      </c>
      <c r="E25" s="18">
        <f>SUM(E26:E29)</f>
        <v>977778.4</v>
      </c>
      <c r="F25" s="18">
        <f>SUM(F26:F29)</f>
        <v>962065.6000000001</v>
      </c>
      <c r="G25" s="20">
        <f t="shared" si="1"/>
        <v>98.39301011353902</v>
      </c>
    </row>
    <row r="26" spans="1:7" ht="15">
      <c r="A26" s="38" t="s">
        <v>42</v>
      </c>
      <c r="B26" s="18">
        <v>314079.3</v>
      </c>
      <c r="C26" s="18">
        <v>314079.3</v>
      </c>
      <c r="D26" s="18">
        <f t="shared" si="0"/>
        <v>100</v>
      </c>
      <c r="E26" s="18">
        <v>314079.3</v>
      </c>
      <c r="F26" s="18">
        <v>314079.3</v>
      </c>
      <c r="G26" s="20">
        <f t="shared" si="1"/>
        <v>100</v>
      </c>
    </row>
    <row r="27" spans="1:7" ht="15">
      <c r="A27" s="38" t="s">
        <v>43</v>
      </c>
      <c r="B27" s="18">
        <v>284750.4</v>
      </c>
      <c r="C27" s="18">
        <v>269125.5</v>
      </c>
      <c r="D27" s="18">
        <f t="shared" si="0"/>
        <v>94.51277329197781</v>
      </c>
      <c r="E27" s="18">
        <v>271658.7</v>
      </c>
      <c r="F27" s="18">
        <v>256033.8</v>
      </c>
      <c r="G27" s="20">
        <f t="shared" si="1"/>
        <v>94.24833439900875</v>
      </c>
    </row>
    <row r="28" spans="1:7" ht="15">
      <c r="A28" s="38" t="s">
        <v>44</v>
      </c>
      <c r="B28" s="18">
        <v>341042.5</v>
      </c>
      <c r="C28" s="18">
        <v>340954.6</v>
      </c>
      <c r="D28" s="18">
        <f t="shared" si="0"/>
        <v>99.97422608619159</v>
      </c>
      <c r="E28" s="18">
        <v>338676.1</v>
      </c>
      <c r="F28" s="18">
        <v>338588.2</v>
      </c>
      <c r="G28" s="20">
        <f t="shared" si="1"/>
        <v>99.9740459985219</v>
      </c>
    </row>
    <row r="29" spans="1:7" ht="15">
      <c r="A29" s="38" t="s">
        <v>45</v>
      </c>
      <c r="B29" s="18">
        <v>53364.3</v>
      </c>
      <c r="C29" s="18">
        <v>53364.3</v>
      </c>
      <c r="D29" s="18">
        <f t="shared" si="0"/>
        <v>100</v>
      </c>
      <c r="E29" s="18">
        <v>53364.3</v>
      </c>
      <c r="F29" s="19">
        <v>53364.3</v>
      </c>
      <c r="G29" s="20">
        <f t="shared" si="1"/>
        <v>100</v>
      </c>
    </row>
    <row r="30" spans="1:7" ht="15">
      <c r="A30" s="23" t="s">
        <v>37</v>
      </c>
      <c r="B30" s="21">
        <v>226</v>
      </c>
      <c r="C30" s="21">
        <v>226</v>
      </c>
      <c r="D30" s="21">
        <f t="shared" si="0"/>
        <v>100</v>
      </c>
      <c r="E30" s="21">
        <v>0</v>
      </c>
      <c r="F30" s="21">
        <v>0</v>
      </c>
      <c r="G30" s="21" t="e">
        <f t="shared" si="1"/>
        <v>#DIV/0!</v>
      </c>
    </row>
    <row r="31" spans="1:7" ht="79.5" customHeight="1">
      <c r="A31" s="39" t="s">
        <v>58</v>
      </c>
      <c r="B31" s="21">
        <v>0</v>
      </c>
      <c r="C31" s="21">
        <v>0</v>
      </c>
      <c r="D31" s="21" t="e">
        <f>C31/B31*100</f>
        <v>#DIV/0!</v>
      </c>
      <c r="E31" s="21">
        <v>0</v>
      </c>
      <c r="F31" s="21">
        <v>0</v>
      </c>
      <c r="G31" s="21" t="e">
        <f>F31/E31*100</f>
        <v>#DIV/0!</v>
      </c>
    </row>
    <row r="32" spans="1:7" ht="48" customHeight="1">
      <c r="A32" s="39" t="s">
        <v>56</v>
      </c>
      <c r="B32" s="40">
        <v>0</v>
      </c>
      <c r="C32" s="24">
        <v>1172.9</v>
      </c>
      <c r="D32" s="21" t="e">
        <f t="shared" si="0"/>
        <v>#DIV/0!</v>
      </c>
      <c r="E32" s="24">
        <v>0</v>
      </c>
      <c r="F32" s="24">
        <v>1236.6</v>
      </c>
      <c r="G32" s="21" t="e">
        <f t="shared" si="1"/>
        <v>#DIV/0!</v>
      </c>
    </row>
    <row r="33" spans="1:7" ht="33" customHeight="1" thickBot="1">
      <c r="A33" s="39" t="s">
        <v>59</v>
      </c>
      <c r="B33" s="40">
        <v>0</v>
      </c>
      <c r="C33" s="24">
        <v>-1774.5</v>
      </c>
      <c r="D33" s="21" t="e">
        <f t="shared" si="0"/>
        <v>#DIV/0!</v>
      </c>
      <c r="E33" s="24">
        <v>0</v>
      </c>
      <c r="F33" s="24">
        <v>-1774.5</v>
      </c>
      <c r="G33" s="21" t="e">
        <f t="shared" si="1"/>
        <v>#DIV/0!</v>
      </c>
    </row>
    <row r="34" spans="1:7" ht="18.75" thickBot="1">
      <c r="A34" s="41" t="s">
        <v>40</v>
      </c>
      <c r="B34" s="42">
        <f>B24+B18+B8</f>
        <v>1257276.5999999999</v>
      </c>
      <c r="C34" s="42">
        <f>C24+C18+C8</f>
        <v>1255113.5000000002</v>
      </c>
      <c r="D34" s="42">
        <f>C34/B34*100</f>
        <v>99.82795353067101</v>
      </c>
      <c r="E34" s="42">
        <f>E24+E18+E8</f>
        <v>1156308.3</v>
      </c>
      <c r="F34" s="42">
        <f>F24+F18+F8</f>
        <v>1150151.6</v>
      </c>
      <c r="G34" s="43">
        <f>F34/E34*100</f>
        <v>99.467555495364</v>
      </c>
    </row>
    <row r="35" spans="1:7" ht="17.25" customHeight="1">
      <c r="A35" s="60" t="s">
        <v>10</v>
      </c>
      <c r="B35" s="60"/>
      <c r="C35" s="60"/>
      <c r="D35" s="60"/>
      <c r="E35" s="60"/>
      <c r="F35" s="60"/>
      <c r="G35" s="60"/>
    </row>
    <row r="36" spans="1:7" ht="15">
      <c r="A36" s="17" t="s">
        <v>11</v>
      </c>
      <c r="B36" s="18">
        <v>157235.1</v>
      </c>
      <c r="C36" s="18">
        <v>152302.3</v>
      </c>
      <c r="D36" s="18">
        <f aca="true" t="shared" si="2" ref="D36:D50">C36/B36*100</f>
        <v>96.86278699857728</v>
      </c>
      <c r="E36" s="18">
        <v>86691.2</v>
      </c>
      <c r="F36" s="19">
        <v>84743.1</v>
      </c>
      <c r="G36" s="20">
        <f aca="true" t="shared" si="3" ref="G36:G50">F36/E36*100</f>
        <v>97.75282843010595</v>
      </c>
    </row>
    <row r="37" spans="1:7" ht="15">
      <c r="A37" s="17" t="s">
        <v>12</v>
      </c>
      <c r="B37" s="18">
        <v>2366.4</v>
      </c>
      <c r="C37" s="18">
        <v>2366.4</v>
      </c>
      <c r="D37" s="18">
        <f t="shared" si="2"/>
        <v>100</v>
      </c>
      <c r="E37" s="18">
        <v>0</v>
      </c>
      <c r="F37" s="19">
        <v>0</v>
      </c>
      <c r="G37" s="20" t="e">
        <f t="shared" si="3"/>
        <v>#DIV/0!</v>
      </c>
    </row>
    <row r="38" spans="1:7" ht="28.5">
      <c r="A38" s="17" t="s">
        <v>13</v>
      </c>
      <c r="B38" s="18">
        <v>34663.9</v>
      </c>
      <c r="C38" s="18">
        <v>33483.4</v>
      </c>
      <c r="D38" s="18">
        <f t="shared" si="2"/>
        <v>96.59443974855687</v>
      </c>
      <c r="E38" s="18">
        <v>5233.8</v>
      </c>
      <c r="F38" s="19">
        <v>5224.7</v>
      </c>
      <c r="G38" s="20">
        <f t="shared" si="3"/>
        <v>99.826130153999</v>
      </c>
    </row>
    <row r="39" spans="1:7" ht="21" customHeight="1">
      <c r="A39" s="17" t="s">
        <v>14</v>
      </c>
      <c r="B39" s="18">
        <v>201886.8</v>
      </c>
      <c r="C39" s="18">
        <v>195752.1</v>
      </c>
      <c r="D39" s="18">
        <f t="shared" si="2"/>
        <v>96.96131693602554</v>
      </c>
      <c r="E39" s="18">
        <v>169486.5</v>
      </c>
      <c r="F39" s="19">
        <v>169076.8</v>
      </c>
      <c r="G39" s="20">
        <f t="shared" si="3"/>
        <v>99.75826983270053</v>
      </c>
    </row>
    <row r="40" spans="1:7" ht="18.75" customHeight="1">
      <c r="A40" s="17" t="s">
        <v>15</v>
      </c>
      <c r="B40" s="18">
        <v>54746.5</v>
      </c>
      <c r="C40" s="18">
        <v>34108.1</v>
      </c>
      <c r="D40" s="18">
        <f t="shared" si="2"/>
        <v>62.30188231211128</v>
      </c>
      <c r="E40" s="18">
        <v>28635</v>
      </c>
      <c r="F40" s="19">
        <v>9334</v>
      </c>
      <c r="G40" s="20">
        <f t="shared" si="3"/>
        <v>32.5964728479134</v>
      </c>
    </row>
    <row r="41" spans="1:7" ht="15">
      <c r="A41" s="17" t="s">
        <v>55</v>
      </c>
      <c r="B41" s="18">
        <v>0</v>
      </c>
      <c r="C41" s="18">
        <v>0</v>
      </c>
      <c r="D41" s="18" t="e">
        <f t="shared" si="2"/>
        <v>#DIV/0!</v>
      </c>
      <c r="E41" s="18">
        <v>0</v>
      </c>
      <c r="F41" s="19">
        <v>0</v>
      </c>
      <c r="G41" s="20" t="e">
        <f t="shared" si="3"/>
        <v>#DIV/0!</v>
      </c>
    </row>
    <row r="42" spans="1:7" ht="19.5" customHeight="1">
      <c r="A42" s="17" t="s">
        <v>16</v>
      </c>
      <c r="B42" s="18">
        <v>638419.4</v>
      </c>
      <c r="C42" s="18">
        <v>636436.9</v>
      </c>
      <c r="D42" s="18">
        <f t="shared" si="2"/>
        <v>99.68946745665936</v>
      </c>
      <c r="E42" s="18">
        <v>638419.4</v>
      </c>
      <c r="F42" s="18">
        <v>636436.9</v>
      </c>
      <c r="G42" s="20">
        <f t="shared" si="3"/>
        <v>99.68946745665936</v>
      </c>
    </row>
    <row r="43" spans="1:7" ht="17.25" customHeight="1">
      <c r="A43" s="17" t="s">
        <v>17</v>
      </c>
      <c r="B43" s="18">
        <v>99317.2</v>
      </c>
      <c r="C43" s="18">
        <v>98418</v>
      </c>
      <c r="D43" s="18">
        <f t="shared" si="2"/>
        <v>99.09461805205947</v>
      </c>
      <c r="E43" s="18">
        <v>92847.4</v>
      </c>
      <c r="F43" s="19">
        <v>92430.6</v>
      </c>
      <c r="G43" s="20">
        <f t="shared" si="3"/>
        <v>99.55109136066278</v>
      </c>
    </row>
    <row r="44" spans="1:7" ht="15">
      <c r="A44" s="17" t="s">
        <v>19</v>
      </c>
      <c r="B44" s="18">
        <v>0</v>
      </c>
      <c r="C44" s="18">
        <v>0</v>
      </c>
      <c r="D44" s="18" t="e">
        <f t="shared" si="2"/>
        <v>#DIV/0!</v>
      </c>
      <c r="E44" s="18">
        <v>0</v>
      </c>
      <c r="F44" s="19">
        <v>0</v>
      </c>
      <c r="G44" s="20" t="e">
        <f t="shared" si="3"/>
        <v>#DIV/0!</v>
      </c>
    </row>
    <row r="45" spans="1:7" ht="15">
      <c r="A45" s="17" t="s">
        <v>18</v>
      </c>
      <c r="B45" s="18">
        <v>61442.3</v>
      </c>
      <c r="C45" s="18">
        <v>61044.3</v>
      </c>
      <c r="D45" s="18">
        <f t="shared" si="2"/>
        <v>99.3522377905775</v>
      </c>
      <c r="E45" s="18">
        <v>54116.7</v>
      </c>
      <c r="F45" s="19">
        <v>54100.6</v>
      </c>
      <c r="G45" s="20">
        <f t="shared" si="3"/>
        <v>99.97024947936589</v>
      </c>
    </row>
    <row r="46" spans="1:7" ht="18.75" customHeight="1">
      <c r="A46" s="17" t="s">
        <v>20</v>
      </c>
      <c r="B46" s="18">
        <v>5859.5</v>
      </c>
      <c r="C46" s="18">
        <v>5854.4</v>
      </c>
      <c r="D46" s="18">
        <f t="shared" si="2"/>
        <v>99.91296185681372</v>
      </c>
      <c r="E46" s="18">
        <v>5669.5</v>
      </c>
      <c r="F46" s="19">
        <v>5669.4</v>
      </c>
      <c r="G46" s="20">
        <f t="shared" si="3"/>
        <v>99.99823617602964</v>
      </c>
    </row>
    <row r="47" spans="1:7" ht="17.25" customHeight="1">
      <c r="A47" s="37" t="s">
        <v>21</v>
      </c>
      <c r="B47" s="18">
        <v>9452.2</v>
      </c>
      <c r="C47" s="18">
        <v>9452.2</v>
      </c>
      <c r="D47" s="18">
        <f t="shared" si="2"/>
        <v>100</v>
      </c>
      <c r="E47" s="18">
        <v>9452.2</v>
      </c>
      <c r="F47" s="18">
        <v>9452.2</v>
      </c>
      <c r="G47" s="20">
        <f t="shared" si="3"/>
        <v>100</v>
      </c>
    </row>
    <row r="48" spans="1:7" ht="21" customHeight="1">
      <c r="A48" s="17" t="s">
        <v>22</v>
      </c>
      <c r="B48" s="18">
        <v>377.5</v>
      </c>
      <c r="C48" s="18">
        <v>284.2</v>
      </c>
      <c r="D48" s="18">
        <f t="shared" si="2"/>
        <v>75.28476821192052</v>
      </c>
      <c r="E48" s="18">
        <v>72.7</v>
      </c>
      <c r="F48" s="19">
        <v>72.7</v>
      </c>
      <c r="G48" s="20">
        <f t="shared" si="3"/>
        <v>100</v>
      </c>
    </row>
    <row r="49" spans="1:7" ht="15.75" thickBot="1">
      <c r="A49" s="44" t="s">
        <v>23</v>
      </c>
      <c r="B49" s="24">
        <v>0</v>
      </c>
      <c r="C49" s="24">
        <v>0</v>
      </c>
      <c r="D49" s="24" t="e">
        <f t="shared" si="2"/>
        <v>#DIV/0!</v>
      </c>
      <c r="E49" s="24">
        <v>63494.9</v>
      </c>
      <c r="F49" s="45">
        <v>63494.9</v>
      </c>
      <c r="G49" s="46">
        <f t="shared" si="3"/>
        <v>100</v>
      </c>
    </row>
    <row r="50" spans="1:7" ht="18.75" thickBot="1">
      <c r="A50" s="41" t="s">
        <v>24</v>
      </c>
      <c r="B50" s="47">
        <f>SUM(B36:B49)</f>
        <v>1265766.8</v>
      </c>
      <c r="C50" s="47">
        <f>SUM(C36:C49)</f>
        <v>1229502.2999999998</v>
      </c>
      <c r="D50" s="47">
        <f t="shared" si="2"/>
        <v>97.13497778579749</v>
      </c>
      <c r="E50" s="47">
        <f>E49+E48+E47+E46+E45+E44+E43+E42+E40+E39+E38+E37+E36</f>
        <v>1154119.3</v>
      </c>
      <c r="F50" s="47">
        <f>F49+F48+F47+F46+F45+F44+F43+F42+F40+F39+F38+F37+F36</f>
        <v>1130035.9000000001</v>
      </c>
      <c r="G50" s="48">
        <f t="shared" si="3"/>
        <v>97.91326598558746</v>
      </c>
    </row>
    <row r="51" spans="1:7" ht="15">
      <c r="A51" s="9"/>
      <c r="B51" s="10"/>
      <c r="C51" s="10"/>
      <c r="D51" s="10"/>
      <c r="E51" s="10"/>
      <c r="F51" s="10"/>
      <c r="G51" s="10"/>
    </row>
    <row r="52" spans="1:7" ht="18">
      <c r="A52" s="12" t="s">
        <v>50</v>
      </c>
      <c r="B52" s="11"/>
      <c r="C52" s="11"/>
      <c r="D52" s="11"/>
      <c r="E52" s="11"/>
      <c r="F52" s="11"/>
      <c r="G52" s="11"/>
    </row>
    <row r="53" spans="1:7" ht="15.75" thickBot="1">
      <c r="A53" s="59" t="s">
        <v>3</v>
      </c>
      <c r="B53" s="59"/>
      <c r="C53" s="59"/>
      <c r="D53" s="49"/>
      <c r="E53" s="49"/>
      <c r="F53" s="49"/>
      <c r="G53" s="49"/>
    </row>
    <row r="54" spans="1:7" ht="15.75" thickBot="1">
      <c r="A54" s="61" t="s">
        <v>25</v>
      </c>
      <c r="B54" s="62"/>
      <c r="C54" s="50" t="s">
        <v>53</v>
      </c>
      <c r="D54" s="4"/>
      <c r="E54" s="4"/>
      <c r="F54" s="4"/>
      <c r="G54" s="4"/>
    </row>
    <row r="55" spans="1:7" ht="15">
      <c r="A55" s="63" t="s">
        <v>26</v>
      </c>
      <c r="B55" s="64"/>
      <c r="C55" s="51" t="s">
        <v>46</v>
      </c>
      <c r="D55" s="4"/>
      <c r="E55" s="4"/>
      <c r="F55" s="4"/>
      <c r="G55" s="4"/>
    </row>
    <row r="56" spans="1:7" ht="15">
      <c r="A56" s="65" t="s">
        <v>27</v>
      </c>
      <c r="B56" s="66"/>
      <c r="C56" s="52">
        <v>1644.5</v>
      </c>
      <c r="D56" s="4"/>
      <c r="E56" s="4"/>
      <c r="F56" s="4"/>
      <c r="G56" s="4"/>
    </row>
    <row r="57" spans="1:7" ht="30.75" customHeight="1">
      <c r="A57" s="65" t="s">
        <v>54</v>
      </c>
      <c r="B57" s="66"/>
      <c r="C57" s="52">
        <v>59772</v>
      </c>
      <c r="D57" s="4"/>
      <c r="E57" s="4"/>
      <c r="F57" s="4"/>
      <c r="G57" s="4"/>
    </row>
    <row r="58" spans="1:7" ht="15">
      <c r="A58" s="65" t="s">
        <v>28</v>
      </c>
      <c r="B58" s="66"/>
      <c r="C58" s="53" t="s">
        <v>46</v>
      </c>
      <c r="D58" s="4"/>
      <c r="E58" s="4"/>
      <c r="F58" s="4"/>
      <c r="G58" s="4"/>
    </row>
    <row r="59" spans="1:7" ht="18">
      <c r="A59" s="57" t="s">
        <v>29</v>
      </c>
      <c r="B59" s="58"/>
      <c r="C59" s="56">
        <f>C56+C57</f>
        <v>61416.5</v>
      </c>
      <c r="D59" s="4"/>
      <c r="E59" s="4"/>
      <c r="F59" s="4"/>
      <c r="G59" s="4"/>
    </row>
    <row r="60" spans="1:7" ht="15">
      <c r="A60" s="3"/>
      <c r="B60" s="3"/>
      <c r="C60" s="3"/>
      <c r="D60" s="3"/>
      <c r="E60" s="3"/>
      <c r="F60" s="3"/>
      <c r="G60" s="3"/>
    </row>
  </sheetData>
  <sheetProtection/>
  <mergeCells count="14">
    <mergeCell ref="E2:G2"/>
    <mergeCell ref="E3:G3"/>
    <mergeCell ref="A57:B57"/>
    <mergeCell ref="B5:D5"/>
    <mergeCell ref="A5:A6"/>
    <mergeCell ref="E5:G5"/>
    <mergeCell ref="A7:G7"/>
    <mergeCell ref="A59:B59"/>
    <mergeCell ref="A53:C53"/>
    <mergeCell ref="A35:G35"/>
    <mergeCell ref="A54:B54"/>
    <mergeCell ref="A55:B55"/>
    <mergeCell ref="A56:B56"/>
    <mergeCell ref="A58:B58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7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2023-11-13T12:03:01Z</cp:lastPrinted>
  <dcterms:created xsi:type="dcterms:W3CDTF">2014-09-16T05:33:49Z</dcterms:created>
  <dcterms:modified xsi:type="dcterms:W3CDTF">2024-01-23T12:47:36Z</dcterms:modified>
  <cp:category/>
  <cp:version/>
  <cp:contentType/>
  <cp:contentStatus/>
</cp:coreProperties>
</file>